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45" windowWidth="15600" windowHeight="955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<sst xmlns="http://schemas.openxmlformats.org/spreadsheetml/2006/main" count="101" uniqueCount="79">
  <si>
    <t>OBRA:</t>
  </si>
  <si>
    <t>ADEQUAÇÃO DE TUBULAÇÃO DE GLP COZINHA CEPON</t>
  </si>
  <si>
    <t>LOCAL:</t>
  </si>
  <si>
    <t>CEPON - Centro de Pesquisas Oncológicas.</t>
  </si>
  <si>
    <t>Rod. Admar Gonzaga, 655 - Itacorubi - Florianópolis/SC</t>
  </si>
  <si>
    <t>DATA: 06/02/2020</t>
  </si>
  <si>
    <t xml:space="preserve">PLANILHA DESCRITIVA, QUANTITATIVA E ORÇAMENTÁRIA </t>
  </si>
  <si>
    <t xml:space="preserve">ADEQUAÇÃO COZINHA </t>
  </si>
  <si>
    <t>ITEM</t>
  </si>
  <si>
    <t>SERVIÇOS</t>
  </si>
  <si>
    <t>UNID.</t>
  </si>
  <si>
    <t>QUANT.</t>
  </si>
  <si>
    <t>CUSTO UNITÁRIO</t>
  </si>
  <si>
    <t>CUSTO TOTAL</t>
  </si>
  <si>
    <t>1.</t>
  </si>
  <si>
    <t>Readequação janelas de ventilação</t>
  </si>
  <si>
    <t>1.1</t>
  </si>
  <si>
    <t>Execução de tapume de maderite e lona</t>
  </si>
  <si>
    <t>m²</t>
  </si>
  <si>
    <t>1.2</t>
  </si>
  <si>
    <t xml:space="preserve">Demolição de parede em alvenaria para aumento de abertuas de ventilação superior e inferiores </t>
  </si>
  <si>
    <t>1.3</t>
  </si>
  <si>
    <t>Recomposição de pastilha, face da parede externa. Linha Arquiteto Urbano 9,5 x 9,5 cm, Portobello</t>
  </si>
  <si>
    <t>1.4</t>
  </si>
  <si>
    <t>Recomposição de azulejo cerâmico branco, similar ao existente</t>
  </si>
  <si>
    <t>1.5</t>
  </si>
  <si>
    <t>Requadro das aberturas de ventilção</t>
  </si>
  <si>
    <t>m</t>
  </si>
  <si>
    <t>1.6</t>
  </si>
  <si>
    <t>Instalação e fornecimento de grelha de ventilação PVC, com tela mosquiteiro, para abertura efetiva de 30 x 30 cm</t>
  </si>
  <si>
    <t>unid</t>
  </si>
  <si>
    <t>2.</t>
  </si>
  <si>
    <t>Troca tubulação de gás</t>
  </si>
  <si>
    <t>2.1</t>
  </si>
  <si>
    <t>Escavação em solo até 1m de profundidade</t>
  </si>
  <si>
    <t>m³</t>
  </si>
  <si>
    <t>2.2</t>
  </si>
  <si>
    <t>Remoção de paver e demolição calçada</t>
  </si>
  <si>
    <t>2.3</t>
  </si>
  <si>
    <t>Remoção de cerâmica e contrapiso para troca da tubulação de gás</t>
  </si>
  <si>
    <t>2.4</t>
  </si>
  <si>
    <t>Remoção de tubulação de gás embutida na parede</t>
  </si>
  <si>
    <t>2.5</t>
  </si>
  <si>
    <t>Retirada de tubulação de aço existente, dos pontos dos fogões até o abrigo do gás</t>
  </si>
  <si>
    <t>2.6</t>
  </si>
  <si>
    <t>Instalação de rede de gás para abastecer os fogões na cozinha, incluindo tubulação de cobre classe A e conexões, diâmetro 1"</t>
  </si>
  <si>
    <t>2.7</t>
  </si>
  <si>
    <t>Caixa de manobra de 30x60x20 cm com regulador de 1o estágio, incluindo todas as válvulas, conexões e manômetro. Conforme Art. 31, Seção V, Cap. II da IN 008 do CBMSC. Instalada no Abrigo</t>
  </si>
  <si>
    <t>2.8</t>
  </si>
  <si>
    <t>Instalação de rede de gás para abastecer os fogões na cozinha, incluindo tubulação de cobre classe A e conexões, diâmetro 3/4"</t>
  </si>
  <si>
    <t>2.9</t>
  </si>
  <si>
    <t>Caixa de manobra de 30x60x20 cm com regulador de 2o estágio, incluindo todas as válvulas.</t>
  </si>
  <si>
    <t>2.10</t>
  </si>
  <si>
    <t>Mangueira flexível conforme NBR 13419 com proteção de malha de aço inoxidável.</t>
  </si>
  <si>
    <t>2.11</t>
  </si>
  <si>
    <t>Execução de contrapiso, h= 5cm</t>
  </si>
  <si>
    <t>2.12</t>
  </si>
  <si>
    <t>Reinstalação de cerâmica no piso, conforme modelo existente Gail (30x30 cm, cor 1015 Bege)</t>
  </si>
  <si>
    <t>2.13</t>
  </si>
  <si>
    <t>Evelopamento de tubulação com concreto 15 Mpa 25 x 25 cm</t>
  </si>
  <si>
    <t>2.14</t>
  </si>
  <si>
    <t>Fita sinalização "Tubulação de gás abaixo"</t>
  </si>
  <si>
    <t>2.15</t>
  </si>
  <si>
    <t>Reaterro compactado de vala</t>
  </si>
  <si>
    <t>2.16</t>
  </si>
  <si>
    <t>Reposição de pavimento, paver sextavado</t>
  </si>
  <si>
    <t>2.17</t>
  </si>
  <si>
    <t>Recomposição de calçada</t>
  </si>
  <si>
    <t>2.18</t>
  </si>
  <si>
    <t>Pintura de tubulação(aparente) de cobre, na cor aluminio</t>
  </si>
  <si>
    <t>2.19</t>
  </si>
  <si>
    <t>Recomposição de gramado</t>
  </si>
  <si>
    <t>m2</t>
  </si>
  <si>
    <t>2.20</t>
  </si>
  <si>
    <t>Teste de estanqueidade, com ART de execução da tubulação e relatório técnico do teste.</t>
  </si>
  <si>
    <t>3.</t>
  </si>
  <si>
    <t>Outros</t>
  </si>
  <si>
    <t>3.1</t>
  </si>
  <si>
    <t>Instalação e fornecimento de tela mosqueteiro, para porta de saída da cozinha. A porta abre para fora o mosqueiteiro deve abrir para fora também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</si>
</sst>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3" fillId="0" borderId="1" xfId="21" applyFont="1" applyFill="1" applyBorder="1" applyAlignment="1" applyProtection="1">
      <alignment horizontal="center" vertical="center"/>
      <protection locked="0"/>
    </xf>
    <xf numFmtId="0" fontId="3" fillId="0" borderId="2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center" vertical="center"/>
      <protection locked="0"/>
    </xf>
    <xf numFmtId="2" fontId="4" fillId="0" borderId="2" xfId="20" applyNumberFormat="1" applyFont="1" applyFill="1" applyBorder="1" applyAlignment="1" applyProtection="1">
      <alignment horizontal="right" vertical="center"/>
      <protection locked="0"/>
    </xf>
    <xf numFmtId="44" fontId="4" fillId="0" borderId="2" xfId="20" applyNumberFormat="1" applyFont="1" applyFill="1" applyBorder="1" applyAlignment="1" applyProtection="1">
      <alignment horizontal="right" vertical="center"/>
      <protection locked="0"/>
    </xf>
    <xf numFmtId="44" fontId="3" fillId="0" borderId="3" xfId="20" applyNumberFormat="1" applyFont="1" applyFill="1" applyBorder="1" applyAlignment="1" applyProtection="1" quotePrefix="1">
      <alignment horizontal="right" vertical="center"/>
      <protection locked="0"/>
    </xf>
    <xf numFmtId="0" fontId="5" fillId="0" borderId="4" xfId="22" applyFont="1" applyFill="1" applyBorder="1" applyAlignment="1" applyProtection="1">
      <alignment horizontal="left" vertical="center"/>
      <protection locked="0"/>
    </xf>
    <xf numFmtId="0" fontId="6" fillId="0" borderId="0" xfId="22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center" vertical="center"/>
      <protection locked="0"/>
    </xf>
    <xf numFmtId="2" fontId="4" fillId="0" borderId="0" xfId="21" applyNumberFormat="1" applyFont="1" applyFill="1" applyBorder="1" applyAlignment="1" applyProtection="1">
      <alignment horizontal="right" vertical="center"/>
      <protection locked="0"/>
    </xf>
    <xf numFmtId="44" fontId="4" fillId="0" borderId="0" xfId="21" applyNumberFormat="1" applyFont="1" applyFill="1" applyBorder="1" applyAlignment="1" applyProtection="1">
      <alignment horizontal="right" vertical="center"/>
      <protection locked="0"/>
    </xf>
    <xf numFmtId="44" fontId="3" fillId="0" borderId="5" xfId="21" applyNumberFormat="1" applyFont="1" applyFill="1" applyBorder="1" applyAlignment="1" applyProtection="1">
      <alignment horizontal="right" vertical="center"/>
      <protection locked="0"/>
    </xf>
    <xf numFmtId="0" fontId="1" fillId="0" borderId="4" xfId="22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center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5" fillId="2" borderId="6" xfId="0" applyNumberFormat="1" applyFont="1" applyFill="1" applyBorder="1" applyAlignment="1">
      <alignment horizontal="right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2" borderId="6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49" fontId="7" fillId="4" borderId="19" xfId="0" applyNumberFormat="1" applyFont="1" applyFill="1" applyBorder="1" applyAlignment="1" applyProtection="1">
      <alignment horizontal="center" vertical="center"/>
      <protection locked="0"/>
    </xf>
    <xf numFmtId="49" fontId="7" fillId="4" borderId="20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6" xfId="21" applyNumberFormat="1" applyFont="1" applyFill="1" applyBorder="1" applyAlignment="1" applyProtection="1">
      <alignment horizontal="center" vertical="center"/>
      <protection locked="0"/>
    </xf>
    <xf numFmtId="49" fontId="5" fillId="4" borderId="6" xfId="22" applyNumberFormat="1" applyFont="1" applyFill="1" applyBorder="1" applyAlignment="1" applyProtection="1">
      <alignment horizontal="center" vertical="center"/>
      <protection locked="0"/>
    </xf>
    <xf numFmtId="2" fontId="5" fillId="4" borderId="11" xfId="22" applyNumberFormat="1" applyFont="1" applyFill="1" applyBorder="1" applyAlignment="1" applyProtection="1">
      <alignment horizontal="center" vertical="center"/>
      <protection locked="0"/>
    </xf>
    <xf numFmtId="2" fontId="5" fillId="4" borderId="7" xfId="22" applyNumberFormat="1" applyFont="1" applyFill="1" applyBorder="1" applyAlignment="1" applyProtection="1">
      <alignment horizontal="center" vertical="center"/>
      <protection locked="0"/>
    </xf>
    <xf numFmtId="49" fontId="5" fillId="4" borderId="6" xfId="20" applyNumberFormat="1" applyFont="1" applyFill="1" applyBorder="1" applyAlignment="1" applyProtection="1">
      <alignment horizontal="center" vertical="center" wrapText="1"/>
      <protection locked="0"/>
    </xf>
    <xf numFmtId="44" fontId="5" fillId="4" borderId="6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114300</xdr:rowOff>
    </xdr:from>
    <xdr:to>
      <xdr:col>5</xdr:col>
      <xdr:colOff>9525</xdr:colOff>
      <xdr:row>5</xdr:row>
      <xdr:rowOff>19050</xdr:rowOff>
    </xdr:to>
    <xdr:pic>
      <xdr:nvPicPr>
        <xdr:cNvPr id="2" name="Imagem 1" descr="Resultado de imagem para LOGO FAHE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0"/>
        <a:stretch>
          <a:fillRect/>
        </a:stretch>
      </xdr:blipFill>
      <xdr:spPr bwMode="auto">
        <a:xfrm>
          <a:off x="4305300" y="11430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0</xdr:row>
      <xdr:rowOff>142875</xdr:rowOff>
    </xdr:from>
    <xdr:to>
      <xdr:col>5</xdr:col>
      <xdr:colOff>723900</xdr:colOff>
      <xdr:row>4</xdr:row>
      <xdr:rowOff>152400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67300" y="14287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="130" zoomScaleSheetLayoutView="130" workbookViewId="0" topLeftCell="A1">
      <selection activeCell="H5" sqref="H5"/>
    </sheetView>
  </sheetViews>
  <sheetFormatPr defaultColWidth="9.140625" defaultRowHeight="15"/>
  <cols>
    <col min="1" max="1" width="7.7109375" style="0" customWidth="1"/>
    <col min="2" max="2" width="40.8515625" style="0" customWidth="1"/>
    <col min="3" max="3" width="6.00390625" style="0" bestFit="1" customWidth="1"/>
    <col min="4" max="4" width="8.140625" style="0" bestFit="1" customWidth="1"/>
    <col min="5" max="5" width="13.140625" style="0" customWidth="1"/>
    <col min="6" max="6" width="11.421875" style="0" customWidth="1"/>
  </cols>
  <sheetData>
    <row r="1" spans="1:6" ht="15">
      <c r="A1" s="1"/>
      <c r="B1" s="2"/>
      <c r="C1" s="3"/>
      <c r="D1" s="4"/>
      <c r="E1" s="5"/>
      <c r="F1" s="6"/>
    </row>
    <row r="2" spans="1:6" ht="15">
      <c r="A2" s="7" t="s">
        <v>0</v>
      </c>
      <c r="B2" s="8" t="s">
        <v>1</v>
      </c>
      <c r="C2" s="9"/>
      <c r="D2" s="10"/>
      <c r="E2" s="11"/>
      <c r="F2" s="12"/>
    </row>
    <row r="3" spans="1:6" ht="15">
      <c r="A3" s="13"/>
      <c r="B3" s="8"/>
      <c r="C3" s="9"/>
      <c r="D3" s="10"/>
      <c r="E3" s="11"/>
      <c r="F3" s="12"/>
    </row>
    <row r="4" spans="1:6" ht="15">
      <c r="A4" s="14" t="s">
        <v>2</v>
      </c>
      <c r="B4" s="15" t="s">
        <v>3</v>
      </c>
      <c r="C4" s="9"/>
      <c r="D4" s="10"/>
      <c r="E4" s="11"/>
      <c r="F4" s="12"/>
    </row>
    <row r="5" spans="1:6" ht="15">
      <c r="A5" s="16"/>
      <c r="B5" s="15" t="s">
        <v>4</v>
      </c>
      <c r="C5" s="9"/>
      <c r="D5" s="10"/>
      <c r="E5" s="11"/>
      <c r="F5" s="12"/>
    </row>
    <row r="6" spans="1:6" ht="15.75" thickBot="1">
      <c r="A6" s="51" t="s">
        <v>5</v>
      </c>
      <c r="B6" s="52"/>
      <c r="C6" s="52"/>
      <c r="D6" s="52"/>
      <c r="E6" s="52"/>
      <c r="F6" s="53"/>
    </row>
    <row r="7" spans="1:6" ht="15">
      <c r="A7" s="54" t="s">
        <v>6</v>
      </c>
      <c r="B7" s="55"/>
      <c r="C7" s="55"/>
      <c r="D7" s="55"/>
      <c r="E7" s="55"/>
      <c r="F7" s="56"/>
    </row>
    <row r="8" spans="1:6" ht="15">
      <c r="A8" s="57"/>
      <c r="B8" s="58"/>
      <c r="C8" s="58"/>
      <c r="D8" s="58"/>
      <c r="E8" s="58"/>
      <c r="F8" s="59"/>
    </row>
    <row r="9" spans="1:6" ht="15.75">
      <c r="A9" s="60" t="s">
        <v>7</v>
      </c>
      <c r="B9" s="60"/>
      <c r="C9" s="60"/>
      <c r="D9" s="60"/>
      <c r="E9" s="60"/>
      <c r="F9" s="60"/>
    </row>
    <row r="10" spans="1:6" ht="15">
      <c r="A10" s="61" t="s">
        <v>8</v>
      </c>
      <c r="B10" s="61" t="s">
        <v>9</v>
      </c>
      <c r="C10" s="61" t="s">
        <v>10</v>
      </c>
      <c r="D10" s="62" t="s">
        <v>11</v>
      </c>
      <c r="E10" s="64" t="s">
        <v>12</v>
      </c>
      <c r="F10" s="65" t="s">
        <v>13</v>
      </c>
    </row>
    <row r="11" spans="1:6" ht="15">
      <c r="A11" s="61"/>
      <c r="B11" s="61"/>
      <c r="C11" s="61"/>
      <c r="D11" s="63"/>
      <c r="E11" s="64"/>
      <c r="F11" s="65"/>
    </row>
    <row r="12" spans="1:6" ht="15">
      <c r="A12" s="33" t="s">
        <v>14</v>
      </c>
      <c r="B12" s="37" t="s">
        <v>15</v>
      </c>
      <c r="C12" s="39"/>
      <c r="D12" s="42"/>
      <c r="E12" s="39"/>
      <c r="F12" s="49"/>
    </row>
    <row r="13" spans="1:6" ht="15">
      <c r="A13" s="17" t="s">
        <v>16</v>
      </c>
      <c r="B13" s="18" t="s">
        <v>17</v>
      </c>
      <c r="C13" s="19" t="s">
        <v>18</v>
      </c>
      <c r="D13" s="20">
        <v>16</v>
      </c>
      <c r="E13" s="18"/>
      <c r="F13" s="21"/>
    </row>
    <row r="14" spans="1:6" ht="38.25">
      <c r="A14" s="17" t="s">
        <v>19</v>
      </c>
      <c r="B14" s="22" t="s">
        <v>20</v>
      </c>
      <c r="C14" s="17" t="s">
        <v>18</v>
      </c>
      <c r="D14" s="23">
        <v>3</v>
      </c>
      <c r="E14" s="24"/>
      <c r="F14" s="25"/>
    </row>
    <row r="15" spans="1:6" ht="38.25">
      <c r="A15" s="17" t="s">
        <v>21</v>
      </c>
      <c r="B15" s="22" t="s">
        <v>22</v>
      </c>
      <c r="C15" s="17" t="s">
        <v>18</v>
      </c>
      <c r="D15" s="23">
        <f>D14</f>
        <v>3</v>
      </c>
      <c r="E15" s="24"/>
      <c r="F15" s="25"/>
    </row>
    <row r="16" spans="1:6" ht="25.5">
      <c r="A16" s="17" t="s">
        <v>23</v>
      </c>
      <c r="B16" s="22" t="s">
        <v>24</v>
      </c>
      <c r="C16" s="17" t="s">
        <v>18</v>
      </c>
      <c r="D16" s="23">
        <f>D14</f>
        <v>3</v>
      </c>
      <c r="E16" s="24"/>
      <c r="F16" s="25"/>
    </row>
    <row r="17" spans="1:6" ht="15">
      <c r="A17" s="17" t="s">
        <v>25</v>
      </c>
      <c r="B17" s="26" t="s">
        <v>26</v>
      </c>
      <c r="C17" s="27" t="s">
        <v>27</v>
      </c>
      <c r="D17" s="28">
        <v>3.6</v>
      </c>
      <c r="E17" s="29"/>
      <c r="F17" s="30"/>
    </row>
    <row r="18" spans="1:6" ht="38.25">
      <c r="A18" s="17" t="s">
        <v>28</v>
      </c>
      <c r="B18" s="26" t="s">
        <v>29</v>
      </c>
      <c r="C18" s="27" t="s">
        <v>30</v>
      </c>
      <c r="D18" s="28">
        <v>6</v>
      </c>
      <c r="E18" s="29"/>
      <c r="F18" s="30"/>
    </row>
    <row r="19" spans="1:6" ht="15">
      <c r="A19" s="34" t="s">
        <v>31</v>
      </c>
      <c r="B19" s="38" t="s">
        <v>32</v>
      </c>
      <c r="C19" s="40"/>
      <c r="D19" s="43"/>
      <c r="E19" s="45"/>
      <c r="F19" s="50"/>
    </row>
    <row r="20" spans="1:6" ht="15">
      <c r="A20" s="31" t="s">
        <v>33</v>
      </c>
      <c r="B20" s="22" t="s">
        <v>34</v>
      </c>
      <c r="C20" s="17" t="s">
        <v>35</v>
      </c>
      <c r="D20" s="23">
        <f>(D21*0.6)+(D38*0.6)</f>
        <v>13.392</v>
      </c>
      <c r="E20" s="46"/>
      <c r="F20" s="46"/>
    </row>
    <row r="21" spans="1:6" ht="15">
      <c r="A21" s="31" t="s">
        <v>36</v>
      </c>
      <c r="B21" s="18" t="s">
        <v>37</v>
      </c>
      <c r="C21" s="19" t="s">
        <v>18</v>
      </c>
      <c r="D21" s="32">
        <v>12</v>
      </c>
      <c r="E21" s="47"/>
      <c r="F21" s="47"/>
    </row>
    <row r="22" spans="1:6" ht="25.5">
      <c r="A22" s="31" t="s">
        <v>38</v>
      </c>
      <c r="B22" s="24" t="s">
        <v>39</v>
      </c>
      <c r="C22" s="17" t="s">
        <v>18</v>
      </c>
      <c r="D22" s="23">
        <f>(5.3*0.6)+(3.2*0.6)+(6*0.6)+(1*0.6)</f>
        <v>9.299999999999999</v>
      </c>
      <c r="E22" s="47"/>
      <c r="F22" s="47"/>
    </row>
    <row r="23" spans="1:6" ht="25.5">
      <c r="A23" s="31" t="s">
        <v>40</v>
      </c>
      <c r="B23" s="24" t="s">
        <v>41</v>
      </c>
      <c r="C23" s="17" t="s">
        <v>18</v>
      </c>
      <c r="D23" s="23">
        <f>1*0.6</f>
        <v>0.6</v>
      </c>
      <c r="E23" s="47"/>
      <c r="F23" s="47"/>
    </row>
    <row r="24" spans="1:6" ht="25.5">
      <c r="A24" s="31" t="s">
        <v>42</v>
      </c>
      <c r="B24" s="24" t="s">
        <v>43</v>
      </c>
      <c r="C24" s="17" t="s">
        <v>27</v>
      </c>
      <c r="D24" s="23">
        <f>17.2+10.04+11.5+1.5</f>
        <v>40.239999999999995</v>
      </c>
      <c r="E24" s="46"/>
      <c r="F24" s="46"/>
    </row>
    <row r="25" spans="1:6" ht="38.25">
      <c r="A25" s="31" t="s">
        <v>44</v>
      </c>
      <c r="B25" s="22" t="s">
        <v>45</v>
      </c>
      <c r="C25" s="17" t="s">
        <v>27</v>
      </c>
      <c r="D25" s="23">
        <f>17.2+10.4+5.3+3.2+3.2</f>
        <v>39.300000000000004</v>
      </c>
      <c r="E25" s="46"/>
      <c r="F25" s="46"/>
    </row>
    <row r="26" spans="1:6" ht="63.75">
      <c r="A26" s="31" t="s">
        <v>46</v>
      </c>
      <c r="B26" s="22" t="s">
        <v>47</v>
      </c>
      <c r="C26" s="17" t="s">
        <v>30</v>
      </c>
      <c r="D26" s="23">
        <v>1</v>
      </c>
      <c r="E26" s="46"/>
      <c r="F26" s="46"/>
    </row>
    <row r="27" spans="1:6" ht="38.25">
      <c r="A27" s="31" t="s">
        <v>48</v>
      </c>
      <c r="B27" s="22" t="s">
        <v>49</v>
      </c>
      <c r="C27" s="17" t="s">
        <v>27</v>
      </c>
      <c r="D27" s="23">
        <f>3.5+0.7+0.8+6+1</f>
        <v>12</v>
      </c>
      <c r="E27" s="46"/>
      <c r="F27" s="46"/>
    </row>
    <row r="28" spans="1:6" ht="38.25">
      <c r="A28" s="31" t="s">
        <v>50</v>
      </c>
      <c r="B28" s="22" t="s">
        <v>51</v>
      </c>
      <c r="C28" s="17" t="s">
        <v>30</v>
      </c>
      <c r="D28" s="23">
        <v>1</v>
      </c>
      <c r="E28" s="46"/>
      <c r="F28" s="46"/>
    </row>
    <row r="29" spans="1:6" ht="25.5">
      <c r="A29" s="31" t="s">
        <v>52</v>
      </c>
      <c r="B29" s="22" t="s">
        <v>53</v>
      </c>
      <c r="C29" s="17" t="s">
        <v>30</v>
      </c>
      <c r="D29" s="23">
        <v>2</v>
      </c>
      <c r="E29" s="46"/>
      <c r="F29" s="46"/>
    </row>
    <row r="30" spans="1:6" ht="15">
      <c r="A30" s="31" t="s">
        <v>54</v>
      </c>
      <c r="B30" s="22" t="s">
        <v>55</v>
      </c>
      <c r="C30" s="17" t="s">
        <v>18</v>
      </c>
      <c r="D30" s="23">
        <f>D22</f>
        <v>9.299999999999999</v>
      </c>
      <c r="E30" s="46"/>
      <c r="F30" s="46"/>
    </row>
    <row r="31" spans="1:6" ht="38.25">
      <c r="A31" s="31" t="s">
        <v>56</v>
      </c>
      <c r="B31" s="22" t="s">
        <v>57</v>
      </c>
      <c r="C31" s="17" t="s">
        <v>18</v>
      </c>
      <c r="D31" s="23">
        <f>D30*1.5</f>
        <v>13.95</v>
      </c>
      <c r="E31" s="46"/>
      <c r="F31" s="46"/>
    </row>
    <row r="32" spans="1:6" ht="25.5">
      <c r="A32" s="31" t="s">
        <v>58</v>
      </c>
      <c r="B32" s="22" t="s">
        <v>59</v>
      </c>
      <c r="C32" s="17" t="s">
        <v>27</v>
      </c>
      <c r="D32" s="23">
        <f>17.2+10.05</f>
        <v>27.25</v>
      </c>
      <c r="E32" s="46"/>
      <c r="F32" s="46"/>
    </row>
    <row r="33" spans="1:6" ht="15">
      <c r="A33" s="31" t="s">
        <v>60</v>
      </c>
      <c r="B33" s="22" t="s">
        <v>61</v>
      </c>
      <c r="C33" s="17" t="s">
        <v>27</v>
      </c>
      <c r="D33" s="23">
        <v>30</v>
      </c>
      <c r="E33" s="46"/>
      <c r="F33" s="46"/>
    </row>
    <row r="34" spans="1:6" ht="15">
      <c r="A34" s="31" t="s">
        <v>62</v>
      </c>
      <c r="B34" s="22" t="s">
        <v>63</v>
      </c>
      <c r="C34" s="17" t="s">
        <v>35</v>
      </c>
      <c r="D34" s="23">
        <f>D20-(D32*0.25*0.25)</f>
        <v>11.688875</v>
      </c>
      <c r="E34" s="46"/>
      <c r="F34" s="46"/>
    </row>
    <row r="35" spans="1:6" ht="15">
      <c r="A35" s="31" t="s">
        <v>64</v>
      </c>
      <c r="B35" s="22" t="s">
        <v>65</v>
      </c>
      <c r="C35" s="17" t="s">
        <v>18</v>
      </c>
      <c r="D35" s="23">
        <f>D21*1.2</f>
        <v>14.399999999999999</v>
      </c>
      <c r="E35" s="46"/>
      <c r="F35" s="46"/>
    </row>
    <row r="36" spans="1:6" ht="15">
      <c r="A36" s="31" t="s">
        <v>66</v>
      </c>
      <c r="B36" s="22" t="s">
        <v>67</v>
      </c>
      <c r="C36" s="17" t="s">
        <v>18</v>
      </c>
      <c r="D36" s="23">
        <f>1*1.8</f>
        <v>1.8</v>
      </c>
      <c r="E36" s="46"/>
      <c r="F36" s="46"/>
    </row>
    <row r="37" spans="1:6" ht="25.5">
      <c r="A37" s="31" t="s">
        <v>68</v>
      </c>
      <c r="B37" s="22" t="s">
        <v>69</v>
      </c>
      <c r="C37" s="17" t="s">
        <v>27</v>
      </c>
      <c r="D37" s="23">
        <v>8</v>
      </c>
      <c r="E37" s="46"/>
      <c r="F37" s="46"/>
    </row>
    <row r="38" spans="1:6" ht="15">
      <c r="A38" s="31" t="s">
        <v>70</v>
      </c>
      <c r="B38" s="22" t="s">
        <v>71</v>
      </c>
      <c r="C38" s="17" t="s">
        <v>72</v>
      </c>
      <c r="D38" s="23">
        <f>17.2*0.6</f>
        <v>10.319999999999999</v>
      </c>
      <c r="E38" s="46"/>
      <c r="F38" s="46"/>
    </row>
    <row r="39" spans="1:6" ht="38.25">
      <c r="A39" s="31" t="s">
        <v>73</v>
      </c>
      <c r="B39" s="22" t="s">
        <v>74</v>
      </c>
      <c r="C39" s="17" t="s">
        <v>30</v>
      </c>
      <c r="D39" s="23">
        <v>1</v>
      </c>
      <c r="E39" s="46"/>
      <c r="F39" s="46"/>
    </row>
    <row r="40" spans="1:6" ht="15">
      <c r="A40" s="35" t="s">
        <v>75</v>
      </c>
      <c r="B40" s="38" t="s">
        <v>76</v>
      </c>
      <c r="C40" s="41"/>
      <c r="D40" s="44"/>
      <c r="E40" s="48"/>
      <c r="F40" s="48"/>
    </row>
    <row r="41" spans="1:6" ht="51">
      <c r="A41" s="36" t="s">
        <v>77</v>
      </c>
      <c r="B41" s="24" t="s">
        <v>78</v>
      </c>
      <c r="C41" s="17" t="s">
        <v>30</v>
      </c>
      <c r="D41" s="23">
        <v>1</v>
      </c>
      <c r="E41" s="46"/>
      <c r="F41" s="46"/>
    </row>
  </sheetData>
  <mergeCells count="9">
    <mergeCell ref="A6:F6"/>
    <mergeCell ref="A7:F8"/>
    <mergeCell ref="A9:F9"/>
    <mergeCell ref="A10:A11"/>
    <mergeCell ref="B10:B11"/>
    <mergeCell ref="C10:C11"/>
    <mergeCell ref="D10:D11"/>
    <mergeCell ref="E10:E11"/>
    <mergeCell ref="F10:F11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Gislaine Jamille Vieira Brognoli Franco</cp:lastModifiedBy>
  <cp:lastPrinted>2020-02-06T20:10:04Z</cp:lastPrinted>
  <dcterms:created xsi:type="dcterms:W3CDTF">2020-02-06T20:07:11Z</dcterms:created>
  <dcterms:modified xsi:type="dcterms:W3CDTF">2020-03-17T19:37:40Z</dcterms:modified>
  <cp:category/>
  <cp:version/>
  <cp:contentType/>
  <cp:contentStatus/>
</cp:coreProperties>
</file>